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опроф" sheetId="1" r:id="rId1"/>
    <sheet name="професійна" sheetId="2" r:id="rId2"/>
    <sheet name="Лист3" sheetId="3" r:id="rId3"/>
  </sheets>
  <definedNames>
    <definedName name="_xlnm.Print_Area" localSheetId="0">'загальнопроф'!$A$1:$N$23</definedName>
    <definedName name="_xlnm.Print_Area" localSheetId="1">'професійна'!$A$1:$N$48</definedName>
  </definedNames>
  <calcPr fullCalcOnLoad="1"/>
</workbook>
</file>

<file path=xl/sharedStrings.xml><?xml version="1.0" encoding="utf-8"?>
<sst xmlns="http://schemas.openxmlformats.org/spreadsheetml/2006/main" count="99" uniqueCount="72">
  <si>
    <t>Ужгородського ВПУ торгівлі та технологій харчування</t>
  </si>
  <si>
    <t>Перелік предметів</t>
  </si>
  <si>
    <t>середній бал</t>
  </si>
  <si>
    <t>початковий</t>
  </si>
  <si>
    <t>середній</t>
  </si>
  <si>
    <t>достатній</t>
  </si>
  <si>
    <t>високий</t>
  </si>
  <si>
    <t>кількість</t>
  </si>
  <si>
    <t>%до числа атестованих</t>
  </si>
  <si>
    <t>%до числа атестовани</t>
  </si>
  <si>
    <t>Інформаційні технології</t>
  </si>
  <si>
    <t>Основи правових знань</t>
  </si>
  <si>
    <t>Правила дорожнього руху</t>
  </si>
  <si>
    <t>Вивчали предмет</t>
  </si>
  <si>
    <t>Всього</t>
  </si>
  <si>
    <t>Кількість</t>
  </si>
  <si>
    <t>І.</t>
  </si>
  <si>
    <t>Охорона праці</t>
  </si>
  <si>
    <t>Виробниче навчання</t>
  </si>
  <si>
    <t>ІІ.</t>
  </si>
  <si>
    <t xml:space="preserve">Професія «Кухар, кондитер» </t>
  </si>
  <si>
    <t xml:space="preserve">Малювання та ліплення </t>
  </si>
  <si>
    <t>Фізіологія харчування</t>
  </si>
  <si>
    <t>Товарознавство продовольчих товарів</t>
  </si>
  <si>
    <t>Середній показник з професії:</t>
  </si>
  <si>
    <t>%до числа                       атестован</t>
  </si>
  <si>
    <t>початков</t>
  </si>
  <si>
    <t>Затверджую                                                                                                             Директор Ужгородського ВПУ                  торгівлі та технологій харчування                                   В.Й.Кощак</t>
  </si>
  <si>
    <t>№ з/п</t>
  </si>
  <si>
    <t>Облік, калькуляція і звітність</t>
  </si>
  <si>
    <t>Середній показник</t>
  </si>
  <si>
    <t>Кулінарна характеристика страв</t>
  </si>
  <si>
    <t>Устаткування підприємств харчування</t>
  </si>
  <si>
    <r>
      <t xml:space="preserve">%до числа </t>
    </r>
    <r>
      <rPr>
        <b/>
        <sz val="12"/>
        <rFont val="Times New Roman"/>
        <family val="1"/>
      </rPr>
      <t>1</t>
    </r>
    <r>
      <rPr>
        <b/>
        <sz val="11"/>
        <rFont val="Times New Roman"/>
        <family val="1"/>
      </rPr>
      <t>атестовани</t>
    </r>
  </si>
  <si>
    <t>Аналіз результатів навчальної діяльності</t>
  </si>
  <si>
    <t>№   з/п</t>
  </si>
  <si>
    <t>Основи галузевої економіки і підприємництва</t>
  </si>
  <si>
    <t>Професійна етика і психологія</t>
  </si>
  <si>
    <t>Іноземна мова за професійним спрямуванням</t>
  </si>
  <si>
    <t>Організація виробництва та обслуговування</t>
  </si>
  <si>
    <t>Технологія приготування конд. виробів харчової промисловості</t>
  </si>
  <si>
    <t>атестовано</t>
  </si>
  <si>
    <t>не атестовано</t>
  </si>
  <si>
    <t xml:space="preserve">Гігієна і санітарія виробництва </t>
  </si>
  <si>
    <t xml:space="preserve">Професія «Офіціант, бармен» </t>
  </si>
  <si>
    <t xml:space="preserve">Аналіз результатів навчальної діяльності </t>
  </si>
  <si>
    <t xml:space="preserve">   </t>
  </si>
  <si>
    <t xml:space="preserve">                            Затверджую                                                                                                           Директор Ужгородського ВПУ                                                                                                  торгівлі та технологій харчування                                      В.Й.Кощак                                                                                                                             </t>
  </si>
  <si>
    <t>Технологія пригот борошняних конд. виробів з основ.товароз-ва</t>
  </si>
  <si>
    <t>Організація обслуговування в ресторанах (барах)</t>
  </si>
  <si>
    <t>Професія «Продавець продовольчих товарів, продавець непродовольчих товарів»</t>
  </si>
  <si>
    <t>Облік і звітність</t>
  </si>
  <si>
    <t>Організація та технологія торговельних процесів</t>
  </si>
  <si>
    <t>Харчова безпека товарів</t>
  </si>
  <si>
    <t>Реєстратори розрахункових операцій</t>
  </si>
  <si>
    <t>Психологія та етика ділових відносин</t>
  </si>
  <si>
    <t>ІІІ.</t>
  </si>
  <si>
    <t>Техніка обчислень (Основи калькуляції і обліку)</t>
  </si>
  <si>
    <t>Заступник директора з НВР                                     Г.Куштан</t>
  </si>
  <si>
    <t>Заступник директора з НВР</t>
  </si>
  <si>
    <t>Г.Куштан</t>
  </si>
  <si>
    <t>Основи маркетингу та менеджменту</t>
  </si>
  <si>
    <t>Торговельне обладнання</t>
  </si>
  <si>
    <t xml:space="preserve">Технологія приготування їжі з основами товарознавства </t>
  </si>
  <si>
    <t>Товарознавство непродовольчих товарів</t>
  </si>
  <si>
    <t>із професійної підготовки за 2019-2020 н.р.</t>
  </si>
  <si>
    <t>Усього</t>
  </si>
  <si>
    <t>Технологія приготування напоїв і коктейлів та їх характер-ка</t>
  </si>
  <si>
    <t>Технологічне обладнання (Торгово-технологічне обладнання)</t>
  </si>
  <si>
    <t>із загальнопрофесійної підготовки за 2019-2020 н.р.</t>
  </si>
  <si>
    <t>Рівні компетентності здобувачів освіти</t>
  </si>
  <si>
    <t>Перелік предметів (професійно-теоретичної підготовки)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</si>
</sst>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_(* #,##0.000_);_(* \(#,##0.000\);_(* &quot;-&quot;??_);_(@_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2" fillId="7" borderId="13" xfId="0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" fontId="2" fillId="7" borderId="14" xfId="0" applyNumberFormat="1" applyFont="1" applyFill="1" applyBorder="1" applyAlignment="1">
      <alignment horizontal="center" vertical="center"/>
    </xf>
    <xf numFmtId="1" fontId="2" fillId="7" borderId="15" xfId="0" applyNumberFormat="1" applyFont="1" applyFill="1" applyBorder="1" applyAlignment="1">
      <alignment horizontal="center" vertical="center"/>
    </xf>
    <xf numFmtId="200" fontId="2" fillId="7" borderId="16" xfId="0" applyNumberFormat="1" applyFont="1" applyFill="1" applyBorder="1" applyAlignment="1">
      <alignment horizontal="center" vertical="center"/>
    </xf>
    <xf numFmtId="200" fontId="2" fillId="7" borderId="13" xfId="0" applyNumberFormat="1" applyFont="1" applyFill="1" applyBorder="1" applyAlignment="1">
      <alignment horizontal="center" vertical="center"/>
    </xf>
    <xf numFmtId="200" fontId="2" fillId="7" borderId="13" xfId="0" applyNumberFormat="1" applyFont="1" applyFill="1" applyBorder="1" applyAlignment="1">
      <alignment horizontal="center" vertical="center" wrapText="1"/>
    </xf>
    <xf numFmtId="200" fontId="2" fillId="7" borderId="11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200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200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7" borderId="17" xfId="0" applyNumberFormat="1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2" fillId="7" borderId="15" xfId="0" applyNumberFormat="1" applyFont="1" applyFill="1" applyBorder="1" applyAlignment="1">
      <alignment horizontal="center" vertical="center" wrapText="1"/>
    </xf>
    <xf numFmtId="200" fontId="2" fillId="33" borderId="16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top" wrapText="1"/>
    </xf>
    <xf numFmtId="1" fontId="2" fillId="7" borderId="20" xfId="0" applyNumberFormat="1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200" fontId="1" fillId="7" borderId="19" xfId="0" applyNumberFormat="1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top" wrapText="1"/>
    </xf>
    <xf numFmtId="0" fontId="1" fillId="7" borderId="31" xfId="0" applyFont="1" applyFill="1" applyBorder="1" applyAlignment="1">
      <alignment horizontal="center" vertical="top" wrapText="1"/>
    </xf>
    <xf numFmtId="200" fontId="1" fillId="7" borderId="20" xfId="0" applyNumberFormat="1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200" fontId="1" fillId="33" borderId="23" xfId="0" applyNumberFormat="1" applyFont="1" applyFill="1" applyBorder="1" applyAlignment="1">
      <alignment horizontal="center"/>
    </xf>
    <xf numFmtId="200" fontId="1" fillId="7" borderId="21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1" fontId="1" fillId="7" borderId="21" xfId="0" applyNumberFormat="1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200" fontId="1" fillId="33" borderId="32" xfId="0" applyNumberFormat="1" applyFont="1" applyFill="1" applyBorder="1" applyAlignment="1">
      <alignment horizontal="center"/>
    </xf>
    <xf numFmtId="200" fontId="1" fillId="7" borderId="34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top" wrapText="1"/>
    </xf>
    <xf numFmtId="1" fontId="2" fillId="7" borderId="20" xfId="0" applyNumberFormat="1" applyFont="1" applyFill="1" applyBorder="1" applyAlignment="1">
      <alignment horizontal="center"/>
    </xf>
    <xf numFmtId="200" fontId="2" fillId="7" borderId="20" xfId="0" applyNumberFormat="1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 vertical="center" textRotation="90" wrapText="1"/>
    </xf>
    <xf numFmtId="0" fontId="5" fillId="33" borderId="35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2" fillId="33" borderId="36" xfId="0" applyFont="1" applyFill="1" applyBorder="1" applyAlignment="1">
      <alignment horizontal="center" vertical="center" wrapText="1"/>
    </xf>
    <xf numFmtId="1" fontId="2" fillId="7" borderId="17" xfId="0" applyNumberFormat="1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top" wrapText="1"/>
    </xf>
    <xf numFmtId="0" fontId="1" fillId="7" borderId="40" xfId="0" applyFont="1" applyFill="1" applyBorder="1" applyAlignment="1">
      <alignment horizontal="center" vertical="top" wrapText="1"/>
    </xf>
    <xf numFmtId="0" fontId="1" fillId="7" borderId="41" xfId="0" applyFont="1" applyFill="1" applyBorder="1" applyAlignment="1">
      <alignment horizontal="center" vertical="top" wrapText="1"/>
    </xf>
    <xf numFmtId="0" fontId="1" fillId="7" borderId="42" xfId="0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horizontal="center" vertical="top" wrapText="1"/>
    </xf>
    <xf numFmtId="200" fontId="1" fillId="7" borderId="38" xfId="0" applyNumberFormat="1" applyFont="1" applyFill="1" applyBorder="1" applyAlignment="1">
      <alignment horizontal="center" vertical="top" wrapText="1"/>
    </xf>
    <xf numFmtId="200" fontId="1" fillId="7" borderId="21" xfId="0" applyNumberFormat="1" applyFont="1" applyFill="1" applyBorder="1" applyAlignment="1">
      <alignment horizontal="center" vertical="top" wrapText="1"/>
    </xf>
    <xf numFmtId="200" fontId="1" fillId="7" borderId="45" xfId="0" applyNumberFormat="1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200" fontId="1" fillId="33" borderId="46" xfId="0" applyNumberFormat="1" applyFont="1" applyFill="1" applyBorder="1" applyAlignment="1">
      <alignment horizontal="center"/>
    </xf>
    <xf numFmtId="200" fontId="1" fillId="7" borderId="22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 vertical="top" wrapText="1"/>
    </xf>
    <xf numFmtId="0" fontId="1" fillId="33" borderId="4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top" wrapText="1"/>
    </xf>
    <xf numFmtId="0" fontId="1" fillId="33" borderId="56" xfId="0" applyFont="1" applyFill="1" applyBorder="1" applyAlignment="1">
      <alignment horizontal="center" vertical="top" wrapText="1"/>
    </xf>
    <xf numFmtId="1" fontId="2" fillId="7" borderId="35" xfId="0" applyNumberFormat="1" applyFont="1" applyFill="1" applyBorder="1" applyAlignment="1">
      <alignment horizontal="center" vertical="top" wrapText="1"/>
    </xf>
    <xf numFmtId="1" fontId="2" fillId="7" borderId="22" xfId="0" applyNumberFormat="1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1" fontId="2" fillId="7" borderId="57" xfId="0" applyNumberFormat="1" applyFont="1" applyFill="1" applyBorder="1" applyAlignment="1">
      <alignment horizontal="center" vertical="center"/>
    </xf>
    <xf numFmtId="200" fontId="2" fillId="33" borderId="5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7" borderId="60" xfId="0" applyNumberFormat="1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200" fontId="1" fillId="33" borderId="39" xfId="0" applyNumberFormat="1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200" fontId="1" fillId="7" borderId="38" xfId="0" applyNumberFormat="1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200" fontId="1" fillId="7" borderId="19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7" borderId="34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top" wrapText="1"/>
    </xf>
    <xf numFmtId="200" fontId="1" fillId="7" borderId="25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47" fillId="7" borderId="21" xfId="0" applyFont="1" applyFill="1" applyBorder="1" applyAlignment="1">
      <alignment vertical="center" wrapText="1"/>
    </xf>
    <xf numFmtId="0" fontId="1" fillId="7" borderId="62" xfId="0" applyFont="1" applyFill="1" applyBorder="1" applyAlignment="1">
      <alignment horizontal="center" vertical="top" wrapText="1"/>
    </xf>
    <xf numFmtId="0" fontId="1" fillId="7" borderId="6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7" fillId="0" borderId="52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7" borderId="19" xfId="0" applyFont="1" applyFill="1" applyBorder="1" applyAlignment="1">
      <alignment vertical="center" wrapText="1"/>
    </xf>
    <xf numFmtId="0" fontId="47" fillId="7" borderId="22" xfId="0" applyFont="1" applyFill="1" applyBorder="1" applyAlignment="1">
      <alignment vertical="center" wrapText="1"/>
    </xf>
    <xf numFmtId="0" fontId="47" fillId="0" borderId="53" xfId="0" applyFont="1" applyBorder="1" applyAlignment="1">
      <alignment vertical="center" wrapText="1"/>
    </xf>
    <xf numFmtId="0" fontId="47" fillId="0" borderId="54" xfId="0" applyFont="1" applyBorder="1" applyAlignment="1">
      <alignment vertical="center" wrapText="1"/>
    </xf>
    <xf numFmtId="0" fontId="47" fillId="7" borderId="6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0" fontId="2" fillId="7" borderId="68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vertical="center"/>
    </xf>
    <xf numFmtId="0" fontId="10" fillId="33" borderId="52" xfId="0" applyFont="1" applyFill="1" applyBorder="1" applyAlignment="1">
      <alignment vertical="center"/>
    </xf>
    <xf numFmtId="0" fontId="2" fillId="33" borderId="69" xfId="0" applyFont="1" applyFill="1" applyBorder="1" applyAlignment="1">
      <alignment horizontal="center" vertical="center" textRotation="90" wrapText="1"/>
    </xf>
    <xf numFmtId="0" fontId="2" fillId="33" borderId="70" xfId="0" applyFont="1" applyFill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7" borderId="69" xfId="0" applyFont="1" applyFill="1" applyBorder="1" applyAlignment="1">
      <alignment horizontal="center" vertical="center" textRotation="90" wrapText="1"/>
    </xf>
    <xf numFmtId="0" fontId="2" fillId="7" borderId="70" xfId="0" applyFont="1" applyFill="1" applyBorder="1" applyAlignment="1">
      <alignment horizontal="center" vertical="center" textRotation="90" wrapText="1"/>
    </xf>
    <xf numFmtId="0" fontId="2" fillId="7" borderId="71" xfId="0" applyFont="1" applyFill="1" applyBorder="1" applyAlignment="1">
      <alignment horizontal="center" vertical="center" textRotation="90" wrapText="1"/>
    </xf>
    <xf numFmtId="0" fontId="2" fillId="33" borderId="72" xfId="0" applyFont="1" applyFill="1" applyBorder="1" applyAlignment="1">
      <alignment horizontal="center" vertical="center" textRotation="90" wrapText="1"/>
    </xf>
    <xf numFmtId="0" fontId="2" fillId="33" borderId="73" xfId="0" applyFont="1" applyFill="1" applyBorder="1" applyAlignment="1">
      <alignment horizontal="center" vertical="center" textRotation="90" wrapText="1"/>
    </xf>
    <xf numFmtId="0" fontId="2" fillId="33" borderId="74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7" borderId="17" xfId="0" applyFont="1" applyFill="1" applyBorder="1" applyAlignment="1">
      <alignment horizontal="center" vertical="center" wrapText="1"/>
    </xf>
    <xf numFmtId="0" fontId="2" fillId="7" borderId="7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textRotation="90" wrapText="1"/>
    </xf>
    <xf numFmtId="0" fontId="10" fillId="7" borderId="54" xfId="0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vertical="center" wrapText="1"/>
    </xf>
    <xf numFmtId="0" fontId="2" fillId="34" borderId="51" xfId="0" applyFont="1" applyFill="1" applyBorder="1" applyAlignment="1">
      <alignment horizontal="center" vertical="top" wrapText="1"/>
    </xf>
    <xf numFmtId="0" fontId="2" fillId="34" borderId="4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7" borderId="66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22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2" fillId="33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33" borderId="3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33" borderId="76" xfId="0" applyFont="1" applyFill="1" applyBorder="1" applyAlignment="1">
      <alignment horizontal="center" vertical="center" textRotation="90" wrapText="1"/>
    </xf>
    <xf numFmtId="0" fontId="2" fillId="33" borderId="77" xfId="0" applyFont="1" applyFill="1" applyBorder="1" applyAlignment="1">
      <alignment horizontal="center" vertical="center" textRotation="90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34" borderId="78" xfId="0" applyFont="1" applyFill="1" applyBorder="1" applyAlignment="1">
      <alignment horizontal="center" vertical="top" wrapText="1"/>
    </xf>
    <xf numFmtId="0" fontId="2" fillId="34" borderId="79" xfId="0" applyFont="1" applyFill="1" applyBorder="1" applyAlignment="1">
      <alignment horizontal="center" vertical="top" wrapText="1"/>
    </xf>
    <xf numFmtId="0" fontId="2" fillId="34" borderId="4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33" borderId="48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5" zoomScaleSheetLayoutView="85" zoomScalePageLayoutView="0" workbookViewId="0" topLeftCell="A7">
      <selection activeCell="H18" sqref="H18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4" width="7.00390625" style="0" customWidth="1"/>
    <col min="5" max="5" width="5.7109375" style="0" customWidth="1"/>
    <col min="6" max="6" width="7.421875" style="0" customWidth="1"/>
    <col min="7" max="7" width="8.421875" style="0" customWidth="1"/>
    <col min="8" max="8" width="6.57421875" style="0" customWidth="1"/>
    <col min="9" max="9" width="8.00390625" style="0" customWidth="1"/>
    <col min="10" max="10" width="7.8515625" style="0" customWidth="1"/>
    <col min="11" max="11" width="7.140625" style="0" customWidth="1"/>
    <col min="12" max="12" width="8.421875" style="0" customWidth="1"/>
    <col min="13" max="13" width="8.140625" style="0" customWidth="1"/>
    <col min="14" max="14" width="9.57421875" style="0" customWidth="1"/>
  </cols>
  <sheetData>
    <row r="1" spans="12:14" ht="45" customHeight="1">
      <c r="L1" s="165"/>
      <c r="M1" s="166"/>
      <c r="N1" s="166"/>
    </row>
    <row r="2" spans="9:14" ht="27.75" customHeight="1">
      <c r="I2" s="175" t="s">
        <v>27</v>
      </c>
      <c r="J2" s="176"/>
      <c r="K2" s="176"/>
      <c r="L2" s="176"/>
      <c r="M2" s="176"/>
      <c r="N2" s="176"/>
    </row>
    <row r="3" spans="9:14" ht="12.75" customHeight="1">
      <c r="I3" s="176"/>
      <c r="J3" s="176"/>
      <c r="K3" s="176"/>
      <c r="L3" s="176"/>
      <c r="M3" s="176"/>
      <c r="N3" s="176"/>
    </row>
    <row r="4" spans="9:14" ht="62.25" customHeight="1">
      <c r="I4" s="176"/>
      <c r="J4" s="176"/>
      <c r="K4" s="176"/>
      <c r="L4" s="176"/>
      <c r="M4" s="176"/>
      <c r="N4" s="176"/>
    </row>
    <row r="5" spans="11:14" ht="9" customHeight="1">
      <c r="K5" s="3"/>
      <c r="L5" s="3"/>
      <c r="M5" s="3"/>
      <c r="N5" s="3"/>
    </row>
    <row r="6" spans="1:14" ht="93.75" customHeight="1">
      <c r="A6" s="167" t="s">
        <v>34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18.75">
      <c r="A7" s="167" t="s"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ht="18.75">
      <c r="A8" s="167" t="s">
        <v>69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4" ht="16.5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30.75" customHeight="1" thickBot="1">
      <c r="A10" s="152" t="s">
        <v>28</v>
      </c>
      <c r="B10" s="146" t="s">
        <v>1</v>
      </c>
      <c r="C10" s="149" t="s">
        <v>13</v>
      </c>
      <c r="D10" s="150"/>
      <c r="E10" s="151"/>
      <c r="F10" s="169" t="s">
        <v>70</v>
      </c>
      <c r="G10" s="170"/>
      <c r="H10" s="170"/>
      <c r="I10" s="170"/>
      <c r="J10" s="170"/>
      <c r="K10" s="170"/>
      <c r="L10" s="170"/>
      <c r="M10" s="171"/>
      <c r="N10" s="172" t="s">
        <v>2</v>
      </c>
    </row>
    <row r="11" spans="1:14" ht="22.5" customHeight="1" thickBot="1">
      <c r="A11" s="153"/>
      <c r="B11" s="147"/>
      <c r="C11" s="156" t="s">
        <v>14</v>
      </c>
      <c r="D11" s="159" t="s">
        <v>41</v>
      </c>
      <c r="E11" s="162" t="s">
        <v>42</v>
      </c>
      <c r="F11" s="143" t="s">
        <v>3</v>
      </c>
      <c r="G11" s="144"/>
      <c r="H11" s="143" t="s">
        <v>4</v>
      </c>
      <c r="I11" s="144"/>
      <c r="J11" s="143" t="s">
        <v>5</v>
      </c>
      <c r="K11" s="144"/>
      <c r="L11" s="143" t="s">
        <v>6</v>
      </c>
      <c r="M11" s="144"/>
      <c r="N11" s="173"/>
    </row>
    <row r="12" spans="1:14" ht="13.5" customHeight="1" hidden="1">
      <c r="A12" s="154"/>
      <c r="B12" s="147"/>
      <c r="C12" s="157"/>
      <c r="D12" s="160"/>
      <c r="E12" s="163"/>
      <c r="F12" s="145"/>
      <c r="G12" s="144"/>
      <c r="H12" s="145"/>
      <c r="I12" s="144"/>
      <c r="J12" s="145"/>
      <c r="K12" s="144"/>
      <c r="L12" s="145"/>
      <c r="M12" s="144"/>
      <c r="N12" s="173"/>
    </row>
    <row r="13" spans="1:14" ht="73.5" customHeight="1" thickBot="1">
      <c r="A13" s="155"/>
      <c r="B13" s="148"/>
      <c r="C13" s="158"/>
      <c r="D13" s="161"/>
      <c r="E13" s="164"/>
      <c r="F13" s="24" t="s">
        <v>7</v>
      </c>
      <c r="G13" s="14" t="s">
        <v>8</v>
      </c>
      <c r="H13" s="25" t="s">
        <v>15</v>
      </c>
      <c r="I13" s="14" t="s">
        <v>33</v>
      </c>
      <c r="J13" s="25" t="s">
        <v>7</v>
      </c>
      <c r="K13" s="14" t="s">
        <v>9</v>
      </c>
      <c r="L13" s="25" t="s">
        <v>7</v>
      </c>
      <c r="M13" s="14" t="s">
        <v>9</v>
      </c>
      <c r="N13" s="174"/>
    </row>
    <row r="14" spans="1:14" ht="34.5" customHeight="1" thickBot="1">
      <c r="A14" s="99">
        <v>1</v>
      </c>
      <c r="B14" s="15" t="s">
        <v>36</v>
      </c>
      <c r="C14" s="111">
        <v>193</v>
      </c>
      <c r="D14" s="111">
        <v>193</v>
      </c>
      <c r="E14" s="28">
        <v>0</v>
      </c>
      <c r="F14" s="29">
        <v>2</v>
      </c>
      <c r="G14" s="30">
        <f>F14*100/D14</f>
        <v>1.0362694300518134</v>
      </c>
      <c r="H14" s="36">
        <v>49</v>
      </c>
      <c r="I14" s="37">
        <f>H14*100/D14</f>
        <v>25.38860103626943</v>
      </c>
      <c r="J14" s="36">
        <v>138</v>
      </c>
      <c r="K14" s="37">
        <f>J14*100/D14</f>
        <v>71.50259067357513</v>
      </c>
      <c r="L14" s="36">
        <v>4</v>
      </c>
      <c r="M14" s="37">
        <f>L14*100/D14</f>
        <v>2.0725388601036268</v>
      </c>
      <c r="N14" s="22">
        <f>(H14*6+J14*7.8+L14*10)/D14</f>
        <v>7.307772020725388</v>
      </c>
    </row>
    <row r="15" spans="1:14" ht="28.5" customHeight="1" thickBot="1">
      <c r="A15" s="100">
        <v>2</v>
      </c>
      <c r="B15" s="106" t="s">
        <v>10</v>
      </c>
      <c r="C15" s="13">
        <v>171</v>
      </c>
      <c r="D15" s="13">
        <v>170</v>
      </c>
      <c r="E15" s="75">
        <v>1</v>
      </c>
      <c r="F15" s="76">
        <v>0</v>
      </c>
      <c r="G15" s="30">
        <f>F15*100/D15</f>
        <v>0</v>
      </c>
      <c r="H15" s="77">
        <v>26</v>
      </c>
      <c r="I15" s="31">
        <f>H15*100/D15</f>
        <v>15.294117647058824</v>
      </c>
      <c r="J15" s="77">
        <v>96</v>
      </c>
      <c r="K15" s="31">
        <f>J15*100/D15</f>
        <v>56.470588235294116</v>
      </c>
      <c r="L15" s="77">
        <v>48</v>
      </c>
      <c r="M15" s="31">
        <f>L15*100/D15</f>
        <v>28.235294117647058</v>
      </c>
      <c r="N15" s="23">
        <f>(H15*6+J15*7.8+L15*10)/D15</f>
        <v>8.145882352941177</v>
      </c>
    </row>
    <row r="16" spans="1:14" ht="27" customHeight="1" thickBot="1">
      <c r="A16" s="101">
        <v>3</v>
      </c>
      <c r="B16" s="112" t="s">
        <v>11</v>
      </c>
      <c r="C16" s="113">
        <v>166</v>
      </c>
      <c r="D16" s="113">
        <v>166</v>
      </c>
      <c r="E16" s="108">
        <v>0</v>
      </c>
      <c r="F16" s="109">
        <v>0</v>
      </c>
      <c r="G16" s="30">
        <f>F16*100/D16</f>
        <v>0</v>
      </c>
      <c r="H16" s="115">
        <v>15</v>
      </c>
      <c r="I16" s="110">
        <f>H16*100/D16</f>
        <v>9.036144578313253</v>
      </c>
      <c r="J16" s="115">
        <v>143</v>
      </c>
      <c r="K16" s="110">
        <f>J16*100/D16</f>
        <v>86.144578313253</v>
      </c>
      <c r="L16" s="115">
        <v>8</v>
      </c>
      <c r="M16" s="110">
        <f>L16*100/D16</f>
        <v>4.819277108433735</v>
      </c>
      <c r="N16" s="23">
        <f>(H16*6+J16*7.3+L16*10)/D16</f>
        <v>7.312650602409637</v>
      </c>
    </row>
    <row r="17" spans="1:15" ht="27.75" customHeight="1" thickBot="1">
      <c r="A17" s="100">
        <v>4</v>
      </c>
      <c r="B17" s="106" t="s">
        <v>12</v>
      </c>
      <c r="C17" s="114">
        <v>150</v>
      </c>
      <c r="D17" s="114">
        <v>150</v>
      </c>
      <c r="E17" s="78">
        <v>0</v>
      </c>
      <c r="F17" s="33">
        <v>0</v>
      </c>
      <c r="G17" s="30">
        <f>F17*100/D17</f>
        <v>0</v>
      </c>
      <c r="H17" s="34">
        <v>0</v>
      </c>
      <c r="I17" s="31">
        <f>H17*100/D17</f>
        <v>0</v>
      </c>
      <c r="J17" s="34">
        <v>86</v>
      </c>
      <c r="K17" s="31">
        <f>J17*100/D17</f>
        <v>57.333333333333336</v>
      </c>
      <c r="L17" s="34">
        <v>33</v>
      </c>
      <c r="M17" s="31">
        <f>L17*100/D17</f>
        <v>22</v>
      </c>
      <c r="N17" s="23">
        <f>(H17*6+J17*7.8+L17*10)/D17</f>
        <v>6.672</v>
      </c>
      <c r="O17" s="32"/>
    </row>
    <row r="18" spans="1:14" ht="35.25" customHeight="1" thickBot="1">
      <c r="A18" s="99"/>
      <c r="B18" s="15" t="s">
        <v>30</v>
      </c>
      <c r="C18" s="16">
        <f>AVERAGE(C14:C17)</f>
        <v>170</v>
      </c>
      <c r="D18" s="16">
        <f>AVERAGE(D14:D17)</f>
        <v>169.75</v>
      </c>
      <c r="E18" s="17">
        <v>0</v>
      </c>
      <c r="F18" s="18">
        <v>0</v>
      </c>
      <c r="G18" s="30">
        <f>F18*100/D18</f>
        <v>0</v>
      </c>
      <c r="H18" s="19">
        <f>AVERAGE(H14:H17)</f>
        <v>22.5</v>
      </c>
      <c r="I18" s="20">
        <f aca="true" t="shared" si="0" ref="I18:N18">AVERAGE(I14:I17)</f>
        <v>12.429715815410377</v>
      </c>
      <c r="J18" s="19">
        <f t="shared" si="0"/>
        <v>115.75</v>
      </c>
      <c r="K18" s="20">
        <f t="shared" si="0"/>
        <v>67.86277263886389</v>
      </c>
      <c r="L18" s="19">
        <f t="shared" si="0"/>
        <v>23.25</v>
      </c>
      <c r="M18" s="20">
        <f t="shared" si="0"/>
        <v>14.281777521546106</v>
      </c>
      <c r="N18" s="21">
        <f t="shared" si="0"/>
        <v>7.359576244019051</v>
      </c>
    </row>
    <row r="19" spans="1:14" ht="15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66.75" customHeight="1">
      <c r="A22" s="167" t="s">
        <v>58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ht="18.75">
      <c r="A23" s="1"/>
    </row>
  </sheetData>
  <sheetProtection/>
  <mergeCells count="18">
    <mergeCell ref="L1:N1"/>
    <mergeCell ref="A22:N22"/>
    <mergeCell ref="A6:N6"/>
    <mergeCell ref="A7:N7"/>
    <mergeCell ref="A8:N8"/>
    <mergeCell ref="F10:M10"/>
    <mergeCell ref="N10:N13"/>
    <mergeCell ref="F11:G12"/>
    <mergeCell ref="H11:I12"/>
    <mergeCell ref="I2:N4"/>
    <mergeCell ref="J11:K12"/>
    <mergeCell ref="L11:M12"/>
    <mergeCell ref="B10:B13"/>
    <mergeCell ref="C10:E10"/>
    <mergeCell ref="A10:A13"/>
    <mergeCell ref="C11:C13"/>
    <mergeCell ref="D11:D13"/>
    <mergeCell ref="E11:E13"/>
  </mergeCells>
  <printOptions/>
  <pageMargins left="0.8661417322834646" right="0.3937007874015748" top="0.8661417322834646" bottom="0.7874015748031497" header="0.31496062992125984" footer="0.31496062992125984"/>
  <pageSetup horizontalDpi="600" verticalDpi="600" orientation="portrait" paperSize="9" scale="70" r:id="rId1"/>
  <colBreaks count="1" manualBreakCount="1">
    <brk id="1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view="pageLayout" zoomScale="85" zoomScaleSheetLayoutView="85" zoomScalePageLayoutView="85" workbookViewId="0" topLeftCell="A1">
      <selection activeCell="A5" sqref="A5:N5"/>
    </sheetView>
  </sheetViews>
  <sheetFormatPr defaultColWidth="9.140625" defaultRowHeight="12.75"/>
  <cols>
    <col min="1" max="1" width="5.28125" style="0" customWidth="1"/>
    <col min="2" max="2" width="62.8515625" style="0" customWidth="1"/>
    <col min="3" max="3" width="5.140625" style="0" customWidth="1"/>
    <col min="4" max="4" width="5.57421875" style="0" customWidth="1"/>
    <col min="5" max="6" width="5.28125" style="0" customWidth="1"/>
    <col min="7" max="7" width="4.28125" style="0" customWidth="1"/>
    <col min="8" max="8" width="4.140625" style="0" customWidth="1"/>
    <col min="9" max="9" width="6.00390625" style="0" customWidth="1"/>
    <col min="10" max="10" width="5.7109375" style="0" customWidth="1"/>
    <col min="11" max="11" width="4.7109375" style="0" customWidth="1"/>
    <col min="12" max="12" width="4.421875" style="0" customWidth="1"/>
    <col min="13" max="13" width="6.140625" style="0" customWidth="1"/>
    <col min="14" max="14" width="7.57421875" style="0" customWidth="1"/>
  </cols>
  <sheetData>
    <row r="1" spans="1:14" ht="15" customHeight="1">
      <c r="A1" s="35"/>
      <c r="B1" s="35"/>
      <c r="C1" s="35"/>
      <c r="D1" s="35"/>
      <c r="E1" s="35" t="s">
        <v>46</v>
      </c>
      <c r="F1" s="190" t="s">
        <v>47</v>
      </c>
      <c r="G1" s="191"/>
      <c r="H1" s="191"/>
      <c r="I1" s="191"/>
      <c r="J1" s="191"/>
      <c r="K1" s="191"/>
      <c r="L1" s="191"/>
      <c r="M1" s="191"/>
      <c r="N1" s="191"/>
    </row>
    <row r="2" spans="1:14" ht="15">
      <c r="A2" s="35"/>
      <c r="B2" s="35"/>
      <c r="C2" s="35"/>
      <c r="D2" s="35"/>
      <c r="E2" s="35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51.75" customHeight="1">
      <c r="A3" s="35"/>
      <c r="B3" s="35"/>
      <c r="C3" s="35"/>
      <c r="D3" s="35"/>
      <c r="E3" s="35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7.25" customHeight="1">
      <c r="A4" s="203" t="s">
        <v>45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6.5" customHeight="1">
      <c r="A5" s="196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ht="16.5" thickBot="1">
      <c r="A6" s="177" t="s">
        <v>65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5" ht="32.25" customHeight="1" thickBot="1" thickTop="1">
      <c r="A7" s="179" t="s">
        <v>35</v>
      </c>
      <c r="B7" s="200" t="s">
        <v>71</v>
      </c>
      <c r="C7" s="210" t="s">
        <v>13</v>
      </c>
      <c r="D7" s="211"/>
      <c r="E7" s="212"/>
      <c r="F7" s="214" t="s">
        <v>70</v>
      </c>
      <c r="G7" s="215"/>
      <c r="H7" s="215"/>
      <c r="I7" s="215"/>
      <c r="J7" s="215"/>
      <c r="K7" s="215"/>
      <c r="L7" s="215"/>
      <c r="M7" s="216"/>
      <c r="N7" s="185" t="s">
        <v>2</v>
      </c>
      <c r="O7" s="2"/>
    </row>
    <row r="8" spans="1:15" ht="15.75" thickBot="1" thickTop="1">
      <c r="A8" s="180"/>
      <c r="B8" s="201"/>
      <c r="C8" s="188" t="s">
        <v>66</v>
      </c>
      <c r="D8" s="188" t="s">
        <v>41</v>
      </c>
      <c r="E8" s="198" t="s">
        <v>42</v>
      </c>
      <c r="F8" s="194" t="s">
        <v>26</v>
      </c>
      <c r="G8" s="193"/>
      <c r="H8" s="194" t="s">
        <v>4</v>
      </c>
      <c r="I8" s="193"/>
      <c r="J8" s="192" t="s">
        <v>5</v>
      </c>
      <c r="K8" s="193"/>
      <c r="L8" s="194" t="s">
        <v>6</v>
      </c>
      <c r="M8" s="193"/>
      <c r="N8" s="186"/>
      <c r="O8" s="2"/>
    </row>
    <row r="9" spans="1:20" ht="76.5" customHeight="1" thickBot="1" thickTop="1">
      <c r="A9" s="181"/>
      <c r="B9" s="202"/>
      <c r="C9" s="189"/>
      <c r="D9" s="189"/>
      <c r="E9" s="199"/>
      <c r="F9" s="72" t="s">
        <v>7</v>
      </c>
      <c r="G9" s="73" t="s">
        <v>25</v>
      </c>
      <c r="H9" s="72" t="s">
        <v>7</v>
      </c>
      <c r="I9" s="74" t="s">
        <v>9</v>
      </c>
      <c r="J9" s="72" t="s">
        <v>7</v>
      </c>
      <c r="K9" s="73" t="s">
        <v>9</v>
      </c>
      <c r="L9" s="72" t="s">
        <v>7</v>
      </c>
      <c r="M9" s="73" t="s">
        <v>9</v>
      </c>
      <c r="N9" s="187"/>
      <c r="O9" s="2"/>
      <c r="P9" s="205"/>
      <c r="Q9" s="206"/>
      <c r="R9" s="206"/>
      <c r="S9" s="206"/>
      <c r="T9" s="206"/>
    </row>
    <row r="10" spans="1:15" ht="17.25" thickBot="1" thickTop="1">
      <c r="A10" s="47" t="s">
        <v>16</v>
      </c>
      <c r="B10" s="182" t="s">
        <v>20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4"/>
      <c r="O10" s="2"/>
    </row>
    <row r="11" spans="1:15" ht="15" customHeight="1" thickTop="1">
      <c r="A11" s="40">
        <v>1</v>
      </c>
      <c r="B11" s="132" t="s">
        <v>63</v>
      </c>
      <c r="C11" s="48">
        <v>232</v>
      </c>
      <c r="D11" s="49">
        <v>232</v>
      </c>
      <c r="E11" s="42">
        <v>0</v>
      </c>
      <c r="F11" s="43">
        <v>5</v>
      </c>
      <c r="G11" s="42">
        <f aca="true" t="shared" si="0" ref="G11:G21">F11*100/D11</f>
        <v>2.1551724137931036</v>
      </c>
      <c r="H11" s="43">
        <v>32</v>
      </c>
      <c r="I11" s="42">
        <f aca="true" t="shared" si="1" ref="I11:I21">H11*100/D11</f>
        <v>13.793103448275861</v>
      </c>
      <c r="J11" s="43">
        <v>161</v>
      </c>
      <c r="K11" s="42">
        <f aca="true" t="shared" si="2" ref="K11:K21">J11*100/D11</f>
        <v>69.39655172413794</v>
      </c>
      <c r="L11" s="43">
        <v>34</v>
      </c>
      <c r="M11" s="42">
        <f aca="true" t="shared" si="3" ref="M11:M21">L11*100/D11</f>
        <v>14.655172413793103</v>
      </c>
      <c r="N11" s="50">
        <f>(H11*6+J11*7.3+L11*10)/D11</f>
        <v>7.359051724137931</v>
      </c>
      <c r="O11" s="2"/>
    </row>
    <row r="12" spans="1:15" ht="15" customHeight="1">
      <c r="A12" s="40">
        <v>2</v>
      </c>
      <c r="B12" s="132" t="s">
        <v>48</v>
      </c>
      <c r="C12" s="48">
        <v>113</v>
      </c>
      <c r="D12" s="49">
        <v>113</v>
      </c>
      <c r="E12" s="42">
        <v>0</v>
      </c>
      <c r="F12" s="43">
        <v>0</v>
      </c>
      <c r="G12" s="42">
        <f t="shared" si="0"/>
        <v>0</v>
      </c>
      <c r="H12" s="43">
        <v>4</v>
      </c>
      <c r="I12" s="42">
        <f t="shared" si="1"/>
        <v>3.5398230088495577</v>
      </c>
      <c r="J12" s="43">
        <v>97</v>
      </c>
      <c r="K12" s="42">
        <f t="shared" si="2"/>
        <v>85.84070796460178</v>
      </c>
      <c r="L12" s="43">
        <v>12</v>
      </c>
      <c r="M12" s="42">
        <f t="shared" si="3"/>
        <v>10.619469026548673</v>
      </c>
      <c r="N12" s="50">
        <f aca="true" t="shared" si="4" ref="N12:N20">(H12*6+J12*7.3+L12*10)/D12</f>
        <v>7.54070796460177</v>
      </c>
      <c r="O12" s="2"/>
    </row>
    <row r="13" spans="1:15" ht="15" customHeight="1">
      <c r="A13" s="40">
        <v>3</v>
      </c>
      <c r="B13" s="132" t="s">
        <v>40</v>
      </c>
      <c r="C13" s="48">
        <v>59</v>
      </c>
      <c r="D13" s="49">
        <v>59</v>
      </c>
      <c r="E13" s="42">
        <v>0</v>
      </c>
      <c r="F13" s="43"/>
      <c r="G13" s="42">
        <f t="shared" si="0"/>
        <v>0</v>
      </c>
      <c r="H13" s="43">
        <v>13</v>
      </c>
      <c r="I13" s="42">
        <f t="shared" si="1"/>
        <v>22.033898305084747</v>
      </c>
      <c r="J13" s="43">
        <v>40</v>
      </c>
      <c r="K13" s="42">
        <f t="shared" si="2"/>
        <v>67.79661016949153</v>
      </c>
      <c r="L13" s="43">
        <v>6</v>
      </c>
      <c r="M13" s="42">
        <f t="shared" si="3"/>
        <v>10.169491525423728</v>
      </c>
      <c r="N13" s="50">
        <f t="shared" si="4"/>
        <v>7.288135593220339</v>
      </c>
      <c r="O13" s="2"/>
    </row>
    <row r="14" spans="1:15" ht="15.75">
      <c r="A14" s="40">
        <v>4</v>
      </c>
      <c r="B14" s="132" t="s">
        <v>32</v>
      </c>
      <c r="C14" s="48">
        <v>233</v>
      </c>
      <c r="D14" s="51">
        <v>232</v>
      </c>
      <c r="E14" s="42">
        <v>1</v>
      </c>
      <c r="F14" s="43">
        <v>0</v>
      </c>
      <c r="G14" s="42">
        <f t="shared" si="0"/>
        <v>0</v>
      </c>
      <c r="H14" s="43">
        <v>33</v>
      </c>
      <c r="I14" s="42">
        <f t="shared" si="1"/>
        <v>14.224137931034482</v>
      </c>
      <c r="J14" s="43">
        <v>186</v>
      </c>
      <c r="K14" s="42">
        <f t="shared" si="2"/>
        <v>80.17241379310344</v>
      </c>
      <c r="L14" s="43">
        <v>13</v>
      </c>
      <c r="M14" s="42">
        <f t="shared" si="3"/>
        <v>5.603448275862069</v>
      </c>
      <c r="N14" s="50">
        <f t="shared" si="4"/>
        <v>7.266379310344828</v>
      </c>
      <c r="O14" s="2"/>
    </row>
    <row r="15" spans="1:15" ht="15.75">
      <c r="A15" s="40">
        <v>5</v>
      </c>
      <c r="B15" s="132" t="s">
        <v>17</v>
      </c>
      <c r="C15" s="48">
        <v>119</v>
      </c>
      <c r="D15" s="51">
        <v>119</v>
      </c>
      <c r="E15" s="42">
        <v>0</v>
      </c>
      <c r="F15" s="43">
        <v>0</v>
      </c>
      <c r="G15" s="42">
        <f t="shared" si="0"/>
        <v>0</v>
      </c>
      <c r="H15" s="43">
        <v>13</v>
      </c>
      <c r="I15" s="42">
        <f t="shared" si="1"/>
        <v>10.92436974789916</v>
      </c>
      <c r="J15" s="43">
        <v>97</v>
      </c>
      <c r="K15" s="42">
        <f t="shared" si="2"/>
        <v>81.5126050420168</v>
      </c>
      <c r="L15" s="43">
        <v>9</v>
      </c>
      <c r="M15" s="42">
        <f t="shared" si="3"/>
        <v>7.563025210084033</v>
      </c>
      <c r="N15" s="50">
        <f t="shared" si="4"/>
        <v>7.36218487394958</v>
      </c>
      <c r="O15" s="2"/>
    </row>
    <row r="16" spans="1:18" ht="15.75">
      <c r="A16" s="40">
        <v>6</v>
      </c>
      <c r="B16" s="132" t="s">
        <v>21</v>
      </c>
      <c r="C16" s="48">
        <v>113</v>
      </c>
      <c r="D16" s="51">
        <v>113</v>
      </c>
      <c r="E16" s="42">
        <v>0</v>
      </c>
      <c r="F16" s="43">
        <v>0</v>
      </c>
      <c r="G16" s="42">
        <f t="shared" si="0"/>
        <v>0</v>
      </c>
      <c r="H16" s="43">
        <v>1</v>
      </c>
      <c r="I16" s="42">
        <f t="shared" si="1"/>
        <v>0.8849557522123894</v>
      </c>
      <c r="J16" s="43">
        <v>68</v>
      </c>
      <c r="K16" s="42">
        <f t="shared" si="2"/>
        <v>60.176991150442475</v>
      </c>
      <c r="L16" s="43">
        <v>44</v>
      </c>
      <c r="M16" s="42">
        <f t="shared" si="3"/>
        <v>38.93805309734513</v>
      </c>
      <c r="N16" s="50">
        <f t="shared" si="4"/>
        <v>8.339823008849557</v>
      </c>
      <c r="O16" s="2"/>
      <c r="R16" s="6"/>
    </row>
    <row r="17" spans="1:15" ht="15.75">
      <c r="A17" s="40">
        <v>7</v>
      </c>
      <c r="B17" s="132" t="s">
        <v>29</v>
      </c>
      <c r="C17" s="48">
        <v>232</v>
      </c>
      <c r="D17" s="51">
        <v>232</v>
      </c>
      <c r="E17" s="42">
        <v>0</v>
      </c>
      <c r="F17" s="43">
        <v>0</v>
      </c>
      <c r="G17" s="42">
        <f t="shared" si="0"/>
        <v>0</v>
      </c>
      <c r="H17" s="43">
        <v>46</v>
      </c>
      <c r="I17" s="42">
        <f t="shared" si="1"/>
        <v>19.82758620689655</v>
      </c>
      <c r="J17" s="43">
        <v>164</v>
      </c>
      <c r="K17" s="42">
        <f t="shared" si="2"/>
        <v>70.6896551724138</v>
      </c>
      <c r="L17" s="43">
        <v>22</v>
      </c>
      <c r="M17" s="42">
        <f t="shared" si="3"/>
        <v>9.482758620689655</v>
      </c>
      <c r="N17" s="50">
        <f t="shared" si="4"/>
        <v>7.298275862068966</v>
      </c>
      <c r="O17" s="2"/>
    </row>
    <row r="18" spans="1:15" ht="15.75">
      <c r="A18" s="40">
        <v>8</v>
      </c>
      <c r="B18" s="132" t="s">
        <v>39</v>
      </c>
      <c r="C18" s="48">
        <v>233</v>
      </c>
      <c r="D18" s="51">
        <v>233</v>
      </c>
      <c r="E18" s="42">
        <v>0</v>
      </c>
      <c r="F18" s="43">
        <v>3</v>
      </c>
      <c r="G18" s="42">
        <f t="shared" si="0"/>
        <v>1.2875536480686696</v>
      </c>
      <c r="H18" s="43">
        <v>49</v>
      </c>
      <c r="I18" s="42">
        <f t="shared" si="1"/>
        <v>21.030042918454935</v>
      </c>
      <c r="J18" s="43">
        <v>136</v>
      </c>
      <c r="K18" s="42">
        <f t="shared" si="2"/>
        <v>58.36909871244635</v>
      </c>
      <c r="L18" s="43">
        <v>45</v>
      </c>
      <c r="M18" s="42">
        <f t="shared" si="3"/>
        <v>19.313304721030043</v>
      </c>
      <c r="N18" s="50">
        <f t="shared" si="4"/>
        <v>7.454077253218884</v>
      </c>
      <c r="O18" s="2"/>
    </row>
    <row r="19" spans="1:15" ht="15.75">
      <c r="A19" s="40">
        <v>9</v>
      </c>
      <c r="B19" s="132" t="s">
        <v>43</v>
      </c>
      <c r="C19" s="48">
        <v>120</v>
      </c>
      <c r="D19" s="51">
        <v>119</v>
      </c>
      <c r="E19" s="42">
        <v>1</v>
      </c>
      <c r="F19" s="43">
        <v>0</v>
      </c>
      <c r="G19" s="42">
        <f t="shared" si="0"/>
        <v>0</v>
      </c>
      <c r="H19" s="43">
        <v>4</v>
      </c>
      <c r="I19" s="42">
        <f t="shared" si="1"/>
        <v>3.361344537815126</v>
      </c>
      <c r="J19" s="43">
        <v>94</v>
      </c>
      <c r="K19" s="42">
        <f t="shared" si="2"/>
        <v>78.99159663865547</v>
      </c>
      <c r="L19" s="43">
        <v>21</v>
      </c>
      <c r="M19" s="42">
        <f t="shared" si="3"/>
        <v>17.647058823529413</v>
      </c>
      <c r="N19" s="50">
        <f t="shared" si="4"/>
        <v>7.732773109243697</v>
      </c>
      <c r="O19" s="2"/>
    </row>
    <row r="20" spans="1:15" ht="16.5" thickBot="1">
      <c r="A20" s="40">
        <v>10</v>
      </c>
      <c r="B20" s="132" t="s">
        <v>22</v>
      </c>
      <c r="C20" s="48">
        <v>114</v>
      </c>
      <c r="D20" s="51">
        <v>114</v>
      </c>
      <c r="E20" s="42">
        <v>0</v>
      </c>
      <c r="F20" s="43">
        <v>0</v>
      </c>
      <c r="G20" s="42">
        <f t="shared" si="0"/>
        <v>0</v>
      </c>
      <c r="H20" s="43">
        <v>40</v>
      </c>
      <c r="I20" s="42">
        <f t="shared" si="1"/>
        <v>35.08771929824562</v>
      </c>
      <c r="J20" s="43">
        <v>72</v>
      </c>
      <c r="K20" s="42">
        <f t="shared" si="2"/>
        <v>63.1578947368421</v>
      </c>
      <c r="L20" s="43">
        <v>2</v>
      </c>
      <c r="M20" s="42">
        <f t="shared" si="3"/>
        <v>1.7543859649122806</v>
      </c>
      <c r="N20" s="50">
        <f t="shared" si="4"/>
        <v>6.891228070175439</v>
      </c>
      <c r="O20" s="2"/>
    </row>
    <row r="21" spans="1:15" ht="17.25" thickBot="1" thickTop="1">
      <c r="A21" s="40">
        <v>11</v>
      </c>
      <c r="B21" s="142" t="s">
        <v>18</v>
      </c>
      <c r="C21" s="52">
        <v>232</v>
      </c>
      <c r="D21" s="53">
        <v>232</v>
      </c>
      <c r="E21" s="54">
        <v>0</v>
      </c>
      <c r="F21" s="43">
        <v>2</v>
      </c>
      <c r="G21" s="55">
        <f t="shared" si="0"/>
        <v>0.8620689655172413</v>
      </c>
      <c r="H21" s="56">
        <v>15</v>
      </c>
      <c r="I21" s="54">
        <f t="shared" si="1"/>
        <v>6.4655172413793105</v>
      </c>
      <c r="J21" s="56">
        <v>179</v>
      </c>
      <c r="K21" s="42">
        <f t="shared" si="2"/>
        <v>77.15517241379311</v>
      </c>
      <c r="L21" s="57">
        <v>36</v>
      </c>
      <c r="M21" s="55">
        <f t="shared" si="3"/>
        <v>15.517241379310345</v>
      </c>
      <c r="N21" s="58">
        <f>(H21*6+J21*7.3+L21*10)/D21</f>
        <v>7.57198275862069</v>
      </c>
      <c r="O21" s="2"/>
    </row>
    <row r="22" spans="1:15" ht="17.25" thickBot="1" thickTop="1">
      <c r="A22" s="45"/>
      <c r="B22" s="39" t="s">
        <v>24</v>
      </c>
      <c r="C22" s="46">
        <f aca="true" t="shared" si="5" ref="C22:N22">AVERAGE(C11:C21)</f>
        <v>163.63636363636363</v>
      </c>
      <c r="D22" s="46">
        <f t="shared" si="5"/>
        <v>163.45454545454547</v>
      </c>
      <c r="E22" s="46">
        <f t="shared" si="5"/>
        <v>0.18181818181818182</v>
      </c>
      <c r="F22" s="46">
        <f t="shared" si="5"/>
        <v>1</v>
      </c>
      <c r="G22" s="46">
        <f t="shared" si="5"/>
        <v>0.3913450024890013</v>
      </c>
      <c r="H22" s="46">
        <f t="shared" si="5"/>
        <v>22.727272727272727</v>
      </c>
      <c r="I22" s="46">
        <f t="shared" si="5"/>
        <v>13.742954399649795</v>
      </c>
      <c r="J22" s="46">
        <f t="shared" si="5"/>
        <v>117.63636363636364</v>
      </c>
      <c r="K22" s="46">
        <f t="shared" si="5"/>
        <v>72.11448159254043</v>
      </c>
      <c r="L22" s="46">
        <f t="shared" si="5"/>
        <v>22.181818181818183</v>
      </c>
      <c r="M22" s="46">
        <f t="shared" si="5"/>
        <v>13.75121900532077</v>
      </c>
      <c r="N22" s="46">
        <f t="shared" si="5"/>
        <v>7.464056320766517</v>
      </c>
      <c r="O22" s="2"/>
    </row>
    <row r="23" spans="1:15" ht="17.25" thickBot="1" thickTop="1">
      <c r="A23" s="59" t="s">
        <v>19</v>
      </c>
      <c r="B23" s="182" t="s">
        <v>44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2"/>
    </row>
    <row r="24" spans="1:15" ht="17.25" customHeight="1" thickTop="1">
      <c r="A24" s="38">
        <v>1</v>
      </c>
      <c r="B24" s="138" t="s">
        <v>67</v>
      </c>
      <c r="C24" s="117">
        <v>22</v>
      </c>
      <c r="D24" s="118">
        <v>22</v>
      </c>
      <c r="E24" s="119">
        <v>0</v>
      </c>
      <c r="F24" s="120">
        <v>0</v>
      </c>
      <c r="G24" s="119">
        <f>F24*100/D24</f>
        <v>0</v>
      </c>
      <c r="H24" s="120">
        <v>9</v>
      </c>
      <c r="I24" s="121">
        <f>H24*100/D24</f>
        <v>40.90909090909091</v>
      </c>
      <c r="J24" s="120">
        <v>8</v>
      </c>
      <c r="K24" s="119">
        <f>J24*100/D24</f>
        <v>36.36363636363637</v>
      </c>
      <c r="L24" s="120">
        <v>5</v>
      </c>
      <c r="M24" s="122">
        <f>L24*100/D24</f>
        <v>22.727272727272727</v>
      </c>
      <c r="N24" s="123">
        <f>(L24*10+J24*7.2+H24*6+F24*3)/D24</f>
        <v>7.345454545454545</v>
      </c>
      <c r="O24" s="2"/>
    </row>
    <row r="25" spans="1:15" ht="16.5" customHeight="1">
      <c r="A25" s="38">
        <v>2</v>
      </c>
      <c r="B25" s="132" t="s">
        <v>49</v>
      </c>
      <c r="C25" s="124">
        <v>46</v>
      </c>
      <c r="D25" s="125">
        <v>46</v>
      </c>
      <c r="E25" s="60">
        <v>0</v>
      </c>
      <c r="F25" s="44">
        <v>0</v>
      </c>
      <c r="G25" s="60">
        <f>F25*100/D25</f>
        <v>0</v>
      </c>
      <c r="H25" s="44">
        <v>16</v>
      </c>
      <c r="I25" s="61">
        <f aca="true" t="shared" si="6" ref="I25:I35">H25*100/D25</f>
        <v>34.78260869565217</v>
      </c>
      <c r="J25" s="44">
        <v>29</v>
      </c>
      <c r="K25" s="60">
        <f aca="true" t="shared" si="7" ref="K25:K35">J25*100/D25</f>
        <v>63.04347826086956</v>
      </c>
      <c r="L25" s="44">
        <v>1</v>
      </c>
      <c r="M25" s="61">
        <f aca="true" t="shared" si="8" ref="M25:M35">L25*100/D25</f>
        <v>2.1739130434782608</v>
      </c>
      <c r="N25" s="126">
        <f>(L25*10+J25*7.2+H25*6+F25*3)/D25</f>
        <v>6.843478260869565</v>
      </c>
      <c r="O25" s="26"/>
    </row>
    <row r="26" spans="1:15" ht="15" customHeight="1">
      <c r="A26" s="38">
        <v>3</v>
      </c>
      <c r="B26" s="132" t="s">
        <v>23</v>
      </c>
      <c r="C26" s="124">
        <v>46</v>
      </c>
      <c r="D26" s="125">
        <v>46</v>
      </c>
      <c r="E26" s="60">
        <v>0</v>
      </c>
      <c r="F26" s="44">
        <v>0</v>
      </c>
      <c r="G26" s="60">
        <f>F26*100/D26</f>
        <v>0</v>
      </c>
      <c r="H26" s="44">
        <v>18</v>
      </c>
      <c r="I26" s="61">
        <f t="shared" si="6"/>
        <v>39.130434782608695</v>
      </c>
      <c r="J26" s="44">
        <v>26</v>
      </c>
      <c r="K26" s="60">
        <f t="shared" si="7"/>
        <v>56.52173913043478</v>
      </c>
      <c r="L26" s="44">
        <v>2</v>
      </c>
      <c r="M26" s="60">
        <f t="shared" si="8"/>
        <v>4.3478260869565215</v>
      </c>
      <c r="N26" s="62">
        <f aca="true" t="shared" si="9" ref="N26:N35">(L26*10+J26*7.2+H26*6+F26*3)/D26</f>
        <v>6.85217391304348</v>
      </c>
      <c r="O26" s="2"/>
    </row>
    <row r="27" spans="1:15" ht="15" customHeight="1">
      <c r="A27" s="38">
        <v>4</v>
      </c>
      <c r="B27" s="116" t="s">
        <v>31</v>
      </c>
      <c r="C27" s="124">
        <v>46</v>
      </c>
      <c r="D27" s="125">
        <v>46</v>
      </c>
      <c r="E27" s="60">
        <v>0</v>
      </c>
      <c r="F27" s="44">
        <v>0</v>
      </c>
      <c r="G27" s="60">
        <f>F27*100/D27</f>
        <v>0</v>
      </c>
      <c r="H27" s="44">
        <v>6</v>
      </c>
      <c r="I27" s="61">
        <f>H27*100/D27</f>
        <v>13.043478260869565</v>
      </c>
      <c r="J27" s="44">
        <v>36</v>
      </c>
      <c r="K27" s="60">
        <f>J27*100/D27</f>
        <v>78.26086956521739</v>
      </c>
      <c r="L27" s="44">
        <v>4</v>
      </c>
      <c r="M27" s="61">
        <f>L27*100/D27</f>
        <v>8.695652173913043</v>
      </c>
      <c r="N27" s="62">
        <f t="shared" si="9"/>
        <v>7.28695652173913</v>
      </c>
      <c r="O27" s="26"/>
    </row>
    <row r="28" spans="1:15" ht="15" customHeight="1">
      <c r="A28" s="38">
        <v>5</v>
      </c>
      <c r="B28" s="132" t="s">
        <v>68</v>
      </c>
      <c r="C28" s="124">
        <v>46</v>
      </c>
      <c r="D28" s="125">
        <v>46</v>
      </c>
      <c r="E28" s="60">
        <v>0</v>
      </c>
      <c r="F28" s="44">
        <v>0</v>
      </c>
      <c r="G28" s="60">
        <f>F28*100/D28</f>
        <v>0</v>
      </c>
      <c r="H28" s="44">
        <v>2</v>
      </c>
      <c r="I28" s="61">
        <f t="shared" si="6"/>
        <v>4.3478260869565215</v>
      </c>
      <c r="J28" s="44">
        <v>43</v>
      </c>
      <c r="K28" s="60">
        <f t="shared" si="7"/>
        <v>93.47826086956522</v>
      </c>
      <c r="L28" s="44">
        <v>1</v>
      </c>
      <c r="M28" s="60">
        <f t="shared" si="8"/>
        <v>2.1739130434782608</v>
      </c>
      <c r="N28" s="62">
        <f t="shared" si="9"/>
        <v>7.208695652173914</v>
      </c>
      <c r="O28" s="2"/>
    </row>
    <row r="29" spans="1:15" ht="15.75">
      <c r="A29" s="38">
        <v>6</v>
      </c>
      <c r="B29" s="132" t="s">
        <v>22</v>
      </c>
      <c r="C29" s="124">
        <v>46</v>
      </c>
      <c r="D29" s="125">
        <v>46</v>
      </c>
      <c r="E29" s="60">
        <v>0</v>
      </c>
      <c r="F29" s="44">
        <v>0</v>
      </c>
      <c r="G29" s="60">
        <v>0</v>
      </c>
      <c r="H29" s="44">
        <v>16</v>
      </c>
      <c r="I29" s="61">
        <f t="shared" si="6"/>
        <v>34.78260869565217</v>
      </c>
      <c r="J29" s="44">
        <v>28</v>
      </c>
      <c r="K29" s="60">
        <f t="shared" si="7"/>
        <v>60.869565217391305</v>
      </c>
      <c r="L29" s="44">
        <v>2</v>
      </c>
      <c r="M29" s="60">
        <f t="shared" si="8"/>
        <v>4.3478260869565215</v>
      </c>
      <c r="N29" s="62">
        <f t="shared" si="9"/>
        <v>6.904347826086957</v>
      </c>
      <c r="O29" s="2"/>
    </row>
    <row r="30" spans="1:15" ht="15.75">
      <c r="A30" s="38">
        <v>7</v>
      </c>
      <c r="B30" s="132" t="s">
        <v>17</v>
      </c>
      <c r="C30" s="124">
        <v>24</v>
      </c>
      <c r="D30" s="127">
        <v>24</v>
      </c>
      <c r="E30" s="60">
        <v>0</v>
      </c>
      <c r="F30" s="44">
        <v>0</v>
      </c>
      <c r="G30" s="60">
        <f>F30*100/D30</f>
        <v>0</v>
      </c>
      <c r="H30" s="44">
        <v>8</v>
      </c>
      <c r="I30" s="61">
        <f t="shared" si="6"/>
        <v>33.333333333333336</v>
      </c>
      <c r="J30" s="44">
        <v>10</v>
      </c>
      <c r="K30" s="60">
        <f t="shared" si="7"/>
        <v>41.666666666666664</v>
      </c>
      <c r="L30" s="44">
        <v>6</v>
      </c>
      <c r="M30" s="61">
        <f t="shared" si="8"/>
        <v>25</v>
      </c>
      <c r="N30" s="62">
        <f t="shared" si="9"/>
        <v>7.5</v>
      </c>
      <c r="O30" s="26"/>
    </row>
    <row r="31" spans="1:15" ht="15.75">
      <c r="A31" s="38">
        <v>8</v>
      </c>
      <c r="B31" s="132" t="s">
        <v>37</v>
      </c>
      <c r="C31" s="124">
        <v>46</v>
      </c>
      <c r="D31" s="127">
        <v>46</v>
      </c>
      <c r="E31" s="60">
        <v>0</v>
      </c>
      <c r="F31" s="44">
        <v>0</v>
      </c>
      <c r="G31" s="60">
        <f>F31*100/D31</f>
        <v>0</v>
      </c>
      <c r="H31" s="44">
        <v>7</v>
      </c>
      <c r="I31" s="61">
        <f t="shared" si="6"/>
        <v>15.217391304347826</v>
      </c>
      <c r="J31" s="44">
        <v>32</v>
      </c>
      <c r="K31" s="60">
        <f t="shared" si="7"/>
        <v>69.56521739130434</v>
      </c>
      <c r="L31" s="44">
        <v>7</v>
      </c>
      <c r="M31" s="60">
        <f t="shared" si="8"/>
        <v>15.217391304347826</v>
      </c>
      <c r="N31" s="62">
        <f t="shared" si="9"/>
        <v>7.443478260869565</v>
      </c>
      <c r="O31" s="2"/>
    </row>
    <row r="32" spans="1:15" ht="15.75">
      <c r="A32" s="38">
        <v>9</v>
      </c>
      <c r="B32" s="132" t="s">
        <v>38</v>
      </c>
      <c r="C32" s="124">
        <v>46</v>
      </c>
      <c r="D32" s="125">
        <v>46</v>
      </c>
      <c r="E32" s="60">
        <v>0</v>
      </c>
      <c r="F32" s="44">
        <v>0</v>
      </c>
      <c r="G32" s="60">
        <v>0</v>
      </c>
      <c r="H32" s="44">
        <v>18</v>
      </c>
      <c r="I32" s="61">
        <f t="shared" si="6"/>
        <v>39.130434782608695</v>
      </c>
      <c r="J32" s="44">
        <v>24</v>
      </c>
      <c r="K32" s="60">
        <f t="shared" si="7"/>
        <v>52.17391304347826</v>
      </c>
      <c r="L32" s="44">
        <v>4</v>
      </c>
      <c r="M32" s="63">
        <f t="shared" si="8"/>
        <v>8.695652173913043</v>
      </c>
      <c r="N32" s="64">
        <f t="shared" si="9"/>
        <v>6.9739130434782615</v>
      </c>
      <c r="O32" s="27"/>
    </row>
    <row r="33" spans="1:15" ht="15.75" customHeight="1" thickBot="1">
      <c r="A33" s="38">
        <v>10</v>
      </c>
      <c r="B33" s="128" t="s">
        <v>57</v>
      </c>
      <c r="C33" s="124">
        <v>46</v>
      </c>
      <c r="D33" s="125">
        <v>46</v>
      </c>
      <c r="E33" s="65">
        <v>0</v>
      </c>
      <c r="F33" s="66">
        <v>0</v>
      </c>
      <c r="G33" s="65">
        <v>0</v>
      </c>
      <c r="H33" s="66">
        <v>19</v>
      </c>
      <c r="I33" s="67">
        <f t="shared" si="6"/>
        <v>41.30434782608695</v>
      </c>
      <c r="J33" s="66">
        <v>25</v>
      </c>
      <c r="K33" s="65">
        <f t="shared" si="7"/>
        <v>54.34782608695652</v>
      </c>
      <c r="L33" s="66">
        <v>2</v>
      </c>
      <c r="M33" s="65">
        <f t="shared" si="8"/>
        <v>4.3478260869565215</v>
      </c>
      <c r="N33" s="68">
        <f t="shared" si="9"/>
        <v>6.826086956521739</v>
      </c>
      <c r="O33" s="2"/>
    </row>
    <row r="34" spans="1:15" ht="15.75" customHeight="1" thickBot="1" thickTop="1">
      <c r="A34" s="38">
        <v>11</v>
      </c>
      <c r="B34" s="139" t="s">
        <v>61</v>
      </c>
      <c r="C34" s="124">
        <v>24</v>
      </c>
      <c r="D34" s="125">
        <v>24</v>
      </c>
      <c r="E34" s="90">
        <v>0</v>
      </c>
      <c r="F34" s="91">
        <v>0</v>
      </c>
      <c r="G34" s="90">
        <v>0</v>
      </c>
      <c r="H34" s="91">
        <v>19</v>
      </c>
      <c r="I34" s="92">
        <f t="shared" si="6"/>
        <v>79.16666666666667</v>
      </c>
      <c r="J34" s="91">
        <v>4</v>
      </c>
      <c r="K34" s="90">
        <f t="shared" si="7"/>
        <v>16.666666666666668</v>
      </c>
      <c r="L34" s="91">
        <v>1</v>
      </c>
      <c r="M34" s="90">
        <f t="shared" si="8"/>
        <v>4.166666666666667</v>
      </c>
      <c r="N34" s="93">
        <f t="shared" si="9"/>
        <v>6.366666666666667</v>
      </c>
      <c r="O34" s="2"/>
    </row>
    <row r="35" spans="1:15" ht="17.25" thickBot="1" thickTop="1">
      <c r="A35" s="38">
        <v>12</v>
      </c>
      <c r="B35" s="139" t="s">
        <v>18</v>
      </c>
      <c r="C35" s="124">
        <v>46</v>
      </c>
      <c r="D35" s="125">
        <v>46</v>
      </c>
      <c r="E35" s="90">
        <v>0</v>
      </c>
      <c r="F35" s="91">
        <v>0</v>
      </c>
      <c r="G35" s="90">
        <f>F35*100/D35</f>
        <v>0</v>
      </c>
      <c r="H35" s="91">
        <v>14</v>
      </c>
      <c r="I35" s="92">
        <f t="shared" si="6"/>
        <v>30.434782608695652</v>
      </c>
      <c r="J35" s="91">
        <v>31</v>
      </c>
      <c r="K35" s="90">
        <f t="shared" si="7"/>
        <v>67.3913043478261</v>
      </c>
      <c r="L35" s="91">
        <v>1</v>
      </c>
      <c r="M35" s="92">
        <f t="shared" si="8"/>
        <v>2.1739130434782608</v>
      </c>
      <c r="N35" s="93">
        <f t="shared" si="9"/>
        <v>6.895652173913044</v>
      </c>
      <c r="O35" s="26"/>
    </row>
    <row r="36" spans="1:31" ht="17.25" thickBot="1" thickTop="1">
      <c r="A36" s="69"/>
      <c r="B36" s="41" t="s">
        <v>24</v>
      </c>
      <c r="C36" s="70">
        <f aca="true" t="shared" si="10" ref="C36:N36">AVERAGE(C24:C35)</f>
        <v>40.333333333333336</v>
      </c>
      <c r="D36" s="70">
        <f t="shared" si="10"/>
        <v>40.333333333333336</v>
      </c>
      <c r="E36" s="70">
        <f t="shared" si="10"/>
        <v>0</v>
      </c>
      <c r="F36" s="70">
        <f t="shared" si="10"/>
        <v>0</v>
      </c>
      <c r="G36" s="70">
        <f t="shared" si="10"/>
        <v>0</v>
      </c>
      <c r="H36" s="70">
        <f t="shared" si="10"/>
        <v>12.666666666666666</v>
      </c>
      <c r="I36" s="70">
        <f t="shared" si="10"/>
        <v>33.7985836627141</v>
      </c>
      <c r="J36" s="70">
        <f t="shared" si="10"/>
        <v>24.666666666666668</v>
      </c>
      <c r="K36" s="70">
        <f t="shared" si="10"/>
        <v>57.529095300834435</v>
      </c>
      <c r="L36" s="70">
        <f t="shared" si="10"/>
        <v>3</v>
      </c>
      <c r="M36" s="70">
        <f t="shared" si="10"/>
        <v>8.672321036451471</v>
      </c>
      <c r="N36" s="71">
        <f t="shared" si="10"/>
        <v>7.037241985068071</v>
      </c>
      <c r="O36" s="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15" ht="17.25" thickBot="1" thickTop="1">
      <c r="A37" s="79" t="s">
        <v>56</v>
      </c>
      <c r="B37" s="207" t="s">
        <v>50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/>
      <c r="O37" s="10"/>
    </row>
    <row r="38" spans="1:15" ht="17.25" thickBot="1" thickTop="1">
      <c r="A38" s="80">
        <v>1</v>
      </c>
      <c r="B38" s="140" t="s">
        <v>23</v>
      </c>
      <c r="C38" s="98">
        <v>55</v>
      </c>
      <c r="D38" s="95">
        <v>54</v>
      </c>
      <c r="E38" s="97">
        <v>1</v>
      </c>
      <c r="F38" s="82">
        <v>0</v>
      </c>
      <c r="G38" s="81">
        <v>0</v>
      </c>
      <c r="H38" s="82">
        <v>21</v>
      </c>
      <c r="I38" s="81">
        <f aca="true" t="shared" si="11" ref="I38:I47">H38*100/D38</f>
        <v>38.888888888888886</v>
      </c>
      <c r="J38" s="82">
        <v>33</v>
      </c>
      <c r="K38" s="81">
        <f aca="true" t="shared" si="12" ref="K38:K47">J38*100/D38</f>
        <v>61.111111111111114</v>
      </c>
      <c r="L38" s="83">
        <v>0</v>
      </c>
      <c r="M38" s="81">
        <f aca="true" t="shared" si="13" ref="M38:M47">L38*100/D38</f>
        <v>0</v>
      </c>
      <c r="N38" s="87">
        <f aca="true" t="shared" si="14" ref="N38:N47">(H38*6+J38*7.5+L38*10)/D38</f>
        <v>6.916666666666667</v>
      </c>
      <c r="O38" s="2"/>
    </row>
    <row r="39" spans="1:15" ht="17.25" thickBot="1" thickTop="1">
      <c r="A39" s="80">
        <v>2</v>
      </c>
      <c r="B39" s="136" t="s">
        <v>64</v>
      </c>
      <c r="C39" s="98">
        <v>53</v>
      </c>
      <c r="D39" s="95">
        <v>53</v>
      </c>
      <c r="E39" s="97">
        <v>0</v>
      </c>
      <c r="F39" s="82">
        <v>0</v>
      </c>
      <c r="G39" s="81">
        <v>0</v>
      </c>
      <c r="H39" s="133">
        <v>23</v>
      </c>
      <c r="I39" s="81">
        <f t="shared" si="11"/>
        <v>43.39622641509434</v>
      </c>
      <c r="J39" s="133">
        <v>30</v>
      </c>
      <c r="K39" s="81">
        <f t="shared" si="12"/>
        <v>56.60377358490566</v>
      </c>
      <c r="L39" s="134">
        <v>0</v>
      </c>
      <c r="M39" s="81">
        <f t="shared" si="13"/>
        <v>0</v>
      </c>
      <c r="N39" s="87">
        <f t="shared" si="14"/>
        <v>6.849056603773585</v>
      </c>
      <c r="O39" s="2"/>
    </row>
    <row r="40" spans="1:15" ht="17.25" thickBot="1" thickTop="1">
      <c r="A40" s="80">
        <v>3</v>
      </c>
      <c r="B40" s="136" t="s">
        <v>52</v>
      </c>
      <c r="C40" s="98">
        <v>55</v>
      </c>
      <c r="D40" s="95">
        <v>54</v>
      </c>
      <c r="E40" s="97">
        <v>1</v>
      </c>
      <c r="F40" s="43">
        <v>0</v>
      </c>
      <c r="G40" s="42">
        <v>0</v>
      </c>
      <c r="H40" s="43">
        <v>32</v>
      </c>
      <c r="I40" s="42">
        <f t="shared" si="11"/>
        <v>59.25925925925926</v>
      </c>
      <c r="J40" s="43">
        <v>21</v>
      </c>
      <c r="K40" s="42">
        <f t="shared" si="12"/>
        <v>38.888888888888886</v>
      </c>
      <c r="L40" s="84">
        <v>1</v>
      </c>
      <c r="M40" s="42">
        <f t="shared" si="13"/>
        <v>1.8518518518518519</v>
      </c>
      <c r="N40" s="88">
        <f t="shared" si="14"/>
        <v>6.657407407407407</v>
      </c>
      <c r="O40" s="2"/>
    </row>
    <row r="41" spans="1:15" ht="17.25" thickBot="1" thickTop="1">
      <c r="A41" s="80">
        <v>4</v>
      </c>
      <c r="B41" s="136" t="s">
        <v>54</v>
      </c>
      <c r="C41" s="98">
        <v>55</v>
      </c>
      <c r="D41" s="95">
        <v>54</v>
      </c>
      <c r="E41" s="97">
        <v>1</v>
      </c>
      <c r="F41" s="43">
        <v>0</v>
      </c>
      <c r="G41" s="42">
        <v>0</v>
      </c>
      <c r="H41" s="43">
        <v>3</v>
      </c>
      <c r="I41" s="42">
        <f t="shared" si="11"/>
        <v>5.555555555555555</v>
      </c>
      <c r="J41" s="43">
        <v>51</v>
      </c>
      <c r="K41" s="42">
        <f t="shared" si="12"/>
        <v>94.44444444444444</v>
      </c>
      <c r="L41" s="43">
        <v>0</v>
      </c>
      <c r="M41" s="42">
        <f t="shared" si="13"/>
        <v>0</v>
      </c>
      <c r="N41" s="88">
        <f t="shared" si="14"/>
        <v>7.416666666666667</v>
      </c>
      <c r="O41" s="2"/>
    </row>
    <row r="42" spans="1:15" ht="17.25" thickBot="1" thickTop="1">
      <c r="A42" s="80">
        <v>5</v>
      </c>
      <c r="B42" s="136" t="s">
        <v>62</v>
      </c>
      <c r="C42" s="98">
        <v>28</v>
      </c>
      <c r="D42" s="95">
        <v>27</v>
      </c>
      <c r="E42" s="97">
        <v>1</v>
      </c>
      <c r="F42" s="43">
        <v>0</v>
      </c>
      <c r="G42" s="42">
        <v>0</v>
      </c>
      <c r="H42" s="85">
        <v>3</v>
      </c>
      <c r="I42" s="42">
        <f t="shared" si="11"/>
        <v>11.11111111111111</v>
      </c>
      <c r="J42" s="85">
        <v>24</v>
      </c>
      <c r="K42" s="42">
        <f t="shared" si="12"/>
        <v>88.88888888888889</v>
      </c>
      <c r="L42" s="43">
        <v>0</v>
      </c>
      <c r="M42" s="42">
        <f>L42*100/D42</f>
        <v>0</v>
      </c>
      <c r="N42" s="88">
        <f>(H42*6+J42*7.5+L42*10)/D42</f>
        <v>7.333333333333333</v>
      </c>
      <c r="O42" s="2"/>
    </row>
    <row r="43" spans="1:15" ht="17.25" thickBot="1" thickTop="1">
      <c r="A43" s="80">
        <v>6</v>
      </c>
      <c r="B43" s="136" t="s">
        <v>53</v>
      </c>
      <c r="C43" s="98">
        <v>55</v>
      </c>
      <c r="D43" s="95">
        <v>54</v>
      </c>
      <c r="E43" s="97">
        <v>0</v>
      </c>
      <c r="F43" s="85">
        <v>0</v>
      </c>
      <c r="G43" s="86">
        <v>0</v>
      </c>
      <c r="H43" s="85">
        <v>28</v>
      </c>
      <c r="I43" s="86">
        <f t="shared" si="11"/>
        <v>51.851851851851855</v>
      </c>
      <c r="J43" s="85">
        <v>26</v>
      </c>
      <c r="K43" s="86">
        <f t="shared" si="12"/>
        <v>48.148148148148145</v>
      </c>
      <c r="L43" s="85">
        <v>0</v>
      </c>
      <c r="M43" s="86">
        <f t="shared" si="13"/>
        <v>0</v>
      </c>
      <c r="N43" s="89">
        <f t="shared" si="14"/>
        <v>6.722222222222222</v>
      </c>
      <c r="O43" s="2"/>
    </row>
    <row r="44" spans="1:15" ht="17.25" thickBot="1" thickTop="1">
      <c r="A44" s="80">
        <v>7</v>
      </c>
      <c r="B44" s="136" t="s">
        <v>55</v>
      </c>
      <c r="C44" s="98">
        <v>55</v>
      </c>
      <c r="D44" s="95">
        <v>54</v>
      </c>
      <c r="E44" s="97">
        <v>1</v>
      </c>
      <c r="F44" s="43">
        <v>0</v>
      </c>
      <c r="G44" s="42">
        <v>0</v>
      </c>
      <c r="H44" s="43">
        <v>12</v>
      </c>
      <c r="I44" s="42">
        <f t="shared" si="11"/>
        <v>22.22222222222222</v>
      </c>
      <c r="J44" s="43">
        <v>38</v>
      </c>
      <c r="K44" s="42">
        <f t="shared" si="12"/>
        <v>70.37037037037037</v>
      </c>
      <c r="L44" s="43">
        <v>4</v>
      </c>
      <c r="M44" s="42">
        <f t="shared" si="13"/>
        <v>7.407407407407407</v>
      </c>
      <c r="N44" s="88">
        <f t="shared" si="14"/>
        <v>7.351851851851852</v>
      </c>
      <c r="O44" s="2"/>
    </row>
    <row r="45" spans="1:15" ht="17.25" thickBot="1" thickTop="1">
      <c r="A45" s="80">
        <v>8</v>
      </c>
      <c r="B45" s="141" t="s">
        <v>51</v>
      </c>
      <c r="C45" s="102">
        <v>55</v>
      </c>
      <c r="D45" s="53">
        <v>54</v>
      </c>
      <c r="E45" s="103">
        <v>1</v>
      </c>
      <c r="F45" s="85">
        <v>0</v>
      </c>
      <c r="G45" s="86">
        <v>0</v>
      </c>
      <c r="H45" s="85">
        <v>28</v>
      </c>
      <c r="I45" s="86">
        <f t="shared" si="11"/>
        <v>51.851851851851855</v>
      </c>
      <c r="J45" s="85">
        <v>23</v>
      </c>
      <c r="K45" s="86">
        <f t="shared" si="12"/>
        <v>42.592592592592595</v>
      </c>
      <c r="L45" s="85">
        <v>3</v>
      </c>
      <c r="M45" s="86">
        <f t="shared" si="13"/>
        <v>5.555555555555555</v>
      </c>
      <c r="N45" s="89">
        <f t="shared" si="14"/>
        <v>6.861111111111111</v>
      </c>
      <c r="O45" s="2"/>
    </row>
    <row r="46" spans="1:15" ht="17.25" thickBot="1" thickTop="1">
      <c r="A46" s="80">
        <v>9</v>
      </c>
      <c r="B46" s="137" t="s">
        <v>17</v>
      </c>
      <c r="C46" s="49">
        <v>28</v>
      </c>
      <c r="D46" s="49">
        <v>27</v>
      </c>
      <c r="E46" s="49">
        <v>1</v>
      </c>
      <c r="F46" s="129">
        <v>0</v>
      </c>
      <c r="G46" s="49">
        <v>0</v>
      </c>
      <c r="H46" s="129">
        <v>6</v>
      </c>
      <c r="I46" s="49">
        <f t="shared" si="11"/>
        <v>22.22222222222222</v>
      </c>
      <c r="J46" s="129">
        <v>20</v>
      </c>
      <c r="K46" s="49">
        <f t="shared" si="12"/>
        <v>74.07407407407408</v>
      </c>
      <c r="L46" s="129">
        <v>1</v>
      </c>
      <c r="M46" s="49">
        <f t="shared" si="13"/>
        <v>3.7037037037037037</v>
      </c>
      <c r="N46" s="130">
        <f t="shared" si="14"/>
        <v>7.2592592592592595</v>
      </c>
      <c r="O46" s="2"/>
    </row>
    <row r="47" spans="1:15" ht="17.25" thickBot="1" thickTop="1">
      <c r="A47" s="80">
        <v>10</v>
      </c>
      <c r="B47" s="131" t="s">
        <v>18</v>
      </c>
      <c r="C47" s="49">
        <v>55</v>
      </c>
      <c r="D47" s="49">
        <v>55</v>
      </c>
      <c r="E47" s="97">
        <v>1</v>
      </c>
      <c r="F47" s="82">
        <v>0</v>
      </c>
      <c r="G47" s="81">
        <v>0</v>
      </c>
      <c r="H47" s="43">
        <v>6</v>
      </c>
      <c r="I47" s="49">
        <f t="shared" si="11"/>
        <v>10.909090909090908</v>
      </c>
      <c r="J47" s="82">
        <v>49</v>
      </c>
      <c r="K47" s="81">
        <f t="shared" si="12"/>
        <v>89.0909090909091</v>
      </c>
      <c r="L47" s="83">
        <v>7</v>
      </c>
      <c r="M47" s="81">
        <f t="shared" si="13"/>
        <v>12.727272727272727</v>
      </c>
      <c r="N47" s="87">
        <f t="shared" si="14"/>
        <v>8.60909090909091</v>
      </c>
      <c r="O47" s="2"/>
    </row>
    <row r="48" spans="1:15" ht="17.25" thickBot="1" thickTop="1">
      <c r="A48" s="94"/>
      <c r="B48" s="41" t="s">
        <v>24</v>
      </c>
      <c r="C48" s="104">
        <f>AVERAGE(C38:C46)</f>
        <v>48.77777777777778</v>
      </c>
      <c r="D48" s="105">
        <f>AVERAGE(D38:D47)</f>
        <v>48.6</v>
      </c>
      <c r="E48" s="105">
        <f aca="true" t="shared" si="15" ref="E48:N48">AVERAGE(E38:E47)</f>
        <v>0.8</v>
      </c>
      <c r="F48" s="105">
        <f t="shared" si="15"/>
        <v>0</v>
      </c>
      <c r="G48" s="105">
        <f t="shared" si="15"/>
        <v>0</v>
      </c>
      <c r="H48" s="105">
        <f t="shared" si="15"/>
        <v>16.2</v>
      </c>
      <c r="I48" s="105">
        <f t="shared" si="15"/>
        <v>31.726828028714824</v>
      </c>
      <c r="J48" s="105">
        <f t="shared" si="15"/>
        <v>31.5</v>
      </c>
      <c r="K48" s="105">
        <f t="shared" si="15"/>
        <v>66.42132011943333</v>
      </c>
      <c r="L48" s="105">
        <f t="shared" si="15"/>
        <v>1.6</v>
      </c>
      <c r="M48" s="105">
        <f t="shared" si="15"/>
        <v>3.1245791245791246</v>
      </c>
      <c r="N48" s="105">
        <f t="shared" si="15"/>
        <v>7.197666603138302</v>
      </c>
      <c r="O48" s="2"/>
    </row>
    <row r="49" spans="1:15" ht="15.75" thickBot="1" thickTop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thickBot="1" thickTop="1">
      <c r="A50" s="2"/>
      <c r="B50" s="2"/>
      <c r="C50" s="2"/>
      <c r="D50" s="2"/>
      <c r="E50" s="96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 thickTop="1">
      <c r="A51" s="2"/>
      <c r="B51" s="107" t="s">
        <v>59</v>
      </c>
      <c r="C51" s="107"/>
      <c r="D51" s="107"/>
      <c r="E51" s="107"/>
      <c r="F51" s="107"/>
      <c r="G51" s="195" t="s">
        <v>60</v>
      </c>
      <c r="H51" s="195"/>
      <c r="I51" s="195"/>
      <c r="J51" s="195"/>
      <c r="K51" s="2"/>
      <c r="L51" s="2"/>
      <c r="M51" s="2"/>
      <c r="N51" s="2"/>
      <c r="O51" s="2"/>
    </row>
    <row r="52" spans="1:15" ht="15.75">
      <c r="A52" s="2"/>
      <c r="B52" s="107"/>
      <c r="C52" s="107"/>
      <c r="D52" s="107"/>
      <c r="E52" s="107"/>
      <c r="F52" s="107"/>
      <c r="G52" s="107"/>
      <c r="H52" s="107"/>
      <c r="I52" s="107"/>
      <c r="J52" s="107"/>
      <c r="K52" s="2"/>
      <c r="L52" s="2"/>
      <c r="M52" s="2"/>
      <c r="N52" s="2"/>
      <c r="O52" s="2"/>
    </row>
    <row r="53" spans="1:1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4.25">
      <c r="A54" s="2"/>
      <c r="B54" s="13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>
      <c r="A55" s="2"/>
      <c r="B55" s="13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sheetProtection/>
  <mergeCells count="21">
    <mergeCell ref="C7:E7"/>
    <mergeCell ref="G51:J51"/>
    <mergeCell ref="A5:N5"/>
    <mergeCell ref="E8:E9"/>
    <mergeCell ref="B7:B9"/>
    <mergeCell ref="A4:N4"/>
    <mergeCell ref="P9:T9"/>
    <mergeCell ref="H8:I8"/>
    <mergeCell ref="B37:N37"/>
    <mergeCell ref="B10:N10"/>
    <mergeCell ref="C8:C9"/>
    <mergeCell ref="A6:N6"/>
    <mergeCell ref="A7:A9"/>
    <mergeCell ref="B23:N23"/>
    <mergeCell ref="N7:N9"/>
    <mergeCell ref="D8:D9"/>
    <mergeCell ref="F1:N3"/>
    <mergeCell ref="J8:K8"/>
    <mergeCell ref="F7:M7"/>
    <mergeCell ref="L8:M8"/>
    <mergeCell ref="F8:G8"/>
  </mergeCells>
  <printOptions/>
  <pageMargins left="0.25" right="0.25" top="0.2241847826086956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spans="1:14" ht="15.7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76"/>
      <c r="N1" s="176"/>
    </row>
    <row r="2" spans="1:14" ht="15.75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76"/>
      <c r="N2" s="176"/>
    </row>
    <row r="3" spans="1:14" ht="15.75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213"/>
      <c r="N3" s="213"/>
    </row>
    <row r="4" spans="1:14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2020-01-16T06:35:40Z</cp:lastPrinted>
  <dcterms:created xsi:type="dcterms:W3CDTF">1996-10-08T23:32:33Z</dcterms:created>
  <dcterms:modified xsi:type="dcterms:W3CDTF">2020-07-01T07:54:33Z</dcterms:modified>
  <cp:category/>
  <cp:version/>
  <cp:contentType/>
  <cp:contentStatus/>
</cp:coreProperties>
</file>